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66925"/>
  <mc:AlternateContent xmlns:mc="http://schemas.openxmlformats.org/markup-compatibility/2006">
    <mc:Choice Requires="x15">
      <x15ac:absPath xmlns:x15ac="http://schemas.microsoft.com/office/spreadsheetml/2010/11/ac" url="https://heraeus.sharepoint.com/sites/Heraeus_HH_Gremien/Vermgensnachfolge/Share Days/Website/Gesellschafter &amp; Steuerberater/1 Allgemein/"/>
    </mc:Choice>
  </mc:AlternateContent>
  <xr:revisionPtr revIDLastSave="209" documentId="8_{A6120B01-AC98-4AD7-90C9-6D2079D28DD4}" xr6:coauthVersionLast="47" xr6:coauthVersionMax="47" xr10:uidLastSave="{40366C97-E7C6-42DC-9593-C8AE52FCFDA1}"/>
  <bookViews>
    <workbookView xWindow="12900" yWindow="900" windowWidth="17148" windowHeight="9960" xr2:uid="{00000000-000D-0000-FFFF-FFFF00000000}"/>
  </bookViews>
  <sheets>
    <sheet name="Berechnu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 l="1"/>
  <c r="I54" i="1"/>
  <c r="I55" i="1"/>
  <c r="D27" i="1"/>
  <c r="D28" i="1" s="1"/>
  <c r="D30" i="1"/>
  <c r="D31" i="1"/>
  <c r="D33" i="1"/>
  <c r="D34" i="1" s="1"/>
  <c r="D36" i="1"/>
  <c r="D37" i="1"/>
  <c r="D39" i="1"/>
  <c r="D40" i="1" s="1"/>
  <c r="D42" i="1"/>
  <c r="D43" i="1"/>
  <c r="D45" i="1"/>
  <c r="D46" i="1"/>
  <c r="D48" i="1"/>
  <c r="E48" i="1" s="1"/>
  <c r="D49" i="1"/>
  <c r="D51" i="1"/>
  <c r="D52" i="1" s="1"/>
  <c r="I38" i="1"/>
  <c r="G53" i="1"/>
  <c r="G50" i="1"/>
  <c r="G47" i="1"/>
  <c r="G44" i="1"/>
  <c r="G41" i="1"/>
  <c r="I41" i="1" s="1"/>
  <c r="G38" i="1"/>
  <c r="G35" i="1"/>
  <c r="G32" i="1"/>
  <c r="G29" i="1"/>
  <c r="G26" i="1"/>
  <c r="I26" i="1" s="1"/>
  <c r="G23" i="1"/>
  <c r="H23" i="1"/>
  <c r="G54" i="1"/>
  <c r="G55" i="1"/>
  <c r="D24" i="1"/>
  <c r="D25" i="1" s="1"/>
  <c r="E25" i="1" s="1"/>
  <c r="B51" i="1"/>
  <c r="C51" i="1" s="1"/>
  <c r="B48" i="1"/>
  <c r="C48" i="1" s="1"/>
  <c r="B45" i="1"/>
  <c r="C45" i="1" s="1"/>
  <c r="B43" i="1"/>
  <c r="C43" i="1" s="1"/>
  <c r="B42" i="1"/>
  <c r="C42" i="1" s="1"/>
  <c r="B39" i="1"/>
  <c r="B40" i="1" s="1"/>
  <c r="C40" i="1" s="1"/>
  <c r="B36" i="1"/>
  <c r="C36" i="1" s="1"/>
  <c r="B33" i="1"/>
  <c r="B34" i="1" s="1"/>
  <c r="C34" i="1" s="1"/>
  <c r="B30" i="1"/>
  <c r="B31" i="1" s="1"/>
  <c r="C31" i="1" s="1"/>
  <c r="B27" i="1"/>
  <c r="C27" i="1" s="1"/>
  <c r="B24" i="1"/>
  <c r="C24" i="1" s="1"/>
  <c r="C26" i="1"/>
  <c r="C29" i="1"/>
  <c r="C30" i="1"/>
  <c r="C32" i="1"/>
  <c r="C33" i="1"/>
  <c r="C35" i="1"/>
  <c r="C38" i="1"/>
  <c r="C39" i="1"/>
  <c r="C41" i="1"/>
  <c r="C44" i="1"/>
  <c r="C47" i="1"/>
  <c r="C50" i="1"/>
  <c r="C23" i="1"/>
  <c r="H26" i="1"/>
  <c r="H29" i="1"/>
  <c r="H32" i="1"/>
  <c r="I32" i="1" s="1"/>
  <c r="H35" i="1"/>
  <c r="I35" i="1" s="1"/>
  <c r="H38" i="1"/>
  <c r="H41" i="1"/>
  <c r="H44" i="1"/>
  <c r="I44" i="1" s="1"/>
  <c r="H47" i="1"/>
  <c r="I47" i="1" s="1"/>
  <c r="H50" i="1"/>
  <c r="I50" i="1" s="1"/>
  <c r="E26" i="1"/>
  <c r="E29" i="1"/>
  <c r="E32" i="1"/>
  <c r="E35" i="1"/>
  <c r="E38" i="1"/>
  <c r="E41" i="1"/>
  <c r="E44" i="1"/>
  <c r="E47" i="1"/>
  <c r="E50" i="1"/>
  <c r="E23" i="1"/>
  <c r="E30" i="1"/>
  <c r="D56" i="1"/>
  <c r="E56" i="1" s="1"/>
  <c r="E14" i="1"/>
  <c r="E15" i="1"/>
  <c r="E13" i="1"/>
  <c r="B15" i="1"/>
  <c r="B14" i="1"/>
  <c r="I29" i="1" l="1"/>
  <c r="E27" i="1"/>
  <c r="H39" i="1"/>
  <c r="E52" i="1"/>
  <c r="I42" i="1"/>
  <c r="E45" i="1"/>
  <c r="I23" i="1"/>
  <c r="G56" i="1"/>
  <c r="H24" i="1"/>
  <c r="B46" i="1"/>
  <c r="C46" i="1" s="1"/>
  <c r="B49" i="1"/>
  <c r="C49" i="1" s="1"/>
  <c r="B37" i="1"/>
  <c r="C37" i="1" s="1"/>
  <c r="B52" i="1"/>
  <c r="C52" i="1" s="1"/>
  <c r="E33" i="1"/>
  <c r="H42" i="1"/>
  <c r="B28" i="1"/>
  <c r="C28" i="1" s="1"/>
  <c r="B25" i="1"/>
  <c r="C25" i="1" s="1"/>
  <c r="E43" i="1"/>
  <c r="G24" i="1"/>
  <c r="I24" i="1" s="1"/>
  <c r="E46" i="1"/>
  <c r="E42" i="1"/>
  <c r="E31" i="1"/>
  <c r="E28" i="1"/>
  <c r="E39" i="1"/>
  <c r="G40" i="1"/>
  <c r="H25" i="1"/>
  <c r="H45" i="1"/>
  <c r="E34" i="1"/>
  <c r="E37" i="1"/>
  <c r="H37" i="1"/>
  <c r="H33" i="1"/>
  <c r="E36" i="1"/>
  <c r="H30" i="1"/>
  <c r="H36" i="1"/>
  <c r="E24" i="1"/>
  <c r="H43" i="1"/>
  <c r="H27" i="1"/>
  <c r="H56" i="1"/>
  <c r="F13" i="1"/>
  <c r="G13" i="1" s="1"/>
  <c r="E49" i="1"/>
  <c r="H48" i="1"/>
  <c r="I48" i="1" s="1"/>
  <c r="H51" i="1"/>
  <c r="H52" i="1"/>
  <c r="G51" i="1"/>
  <c r="E51" i="1"/>
  <c r="G48" i="1"/>
  <c r="G42" i="1"/>
  <c r="G39" i="1"/>
  <c r="I39" i="1" s="1"/>
  <c r="G45" i="1"/>
  <c r="I45" i="1" s="1"/>
  <c r="I56" i="1" l="1"/>
  <c r="I51" i="1"/>
  <c r="H31" i="1"/>
  <c r="G46" i="1"/>
  <c r="I46" i="1" s="1"/>
  <c r="H46" i="1"/>
  <c r="H28" i="1"/>
  <c r="H40" i="1"/>
  <c r="I40" i="1" s="1"/>
  <c r="E40" i="1"/>
  <c r="H34" i="1"/>
  <c r="H49" i="1"/>
  <c r="G36" i="1"/>
  <c r="I36" i="1" s="1"/>
  <c r="G49" i="1"/>
  <c r="I49" i="1" s="1"/>
  <c r="G30" i="1"/>
  <c r="I30" i="1" s="1"/>
  <c r="G52" i="1"/>
  <c r="I52" i="1" s="1"/>
  <c r="G43" i="1"/>
  <c r="I43" i="1" s="1"/>
  <c r="G33" i="1"/>
  <c r="I33" i="1" s="1"/>
  <c r="G27" i="1"/>
  <c r="I27" i="1" s="1"/>
  <c r="D57" i="1"/>
  <c r="H57" i="1" l="1"/>
  <c r="G57" i="1"/>
  <c r="G31" i="1"/>
  <c r="I31" i="1" s="1"/>
  <c r="G37" i="1"/>
  <c r="I37" i="1" s="1"/>
  <c r="G25" i="1"/>
  <c r="I25" i="1" s="1"/>
  <c r="G34" i="1"/>
  <c r="I34" i="1" s="1"/>
  <c r="F14" i="1"/>
  <c r="G14" i="1" s="1"/>
  <c r="G28" i="1"/>
  <c r="I28" i="1" s="1"/>
  <c r="E57" i="1"/>
  <c r="D58" i="1"/>
  <c r="I57" i="1" l="1"/>
  <c r="G58" i="1"/>
  <c r="H58" i="1"/>
  <c r="F15" i="1"/>
  <c r="G15" i="1" s="1"/>
  <c r="E58" i="1"/>
  <c r="I58" i="1" l="1"/>
</calcChain>
</file>

<file path=xl/sharedStrings.xml><?xml version="1.0" encoding="utf-8"?>
<sst xmlns="http://schemas.openxmlformats.org/spreadsheetml/2006/main" count="59" uniqueCount="42">
  <si>
    <t>Stammkapital</t>
  </si>
  <si>
    <t>Verbindlicher Anteilspreis</t>
  </si>
  <si>
    <t>Unicornis GmbH</t>
  </si>
  <si>
    <t>Wert nominal</t>
  </si>
  <si>
    <t>Wert mit verbindl. AntPreis</t>
  </si>
  <si>
    <t>GESAMT</t>
  </si>
  <si>
    <t>Template zur Berechnung der Anteilsverhältnisse</t>
  </si>
  <si>
    <t xml:space="preserve">Begünstigte Person </t>
  </si>
  <si>
    <t>Gesellschaft</t>
  </si>
  <si>
    <t>HH</t>
  </si>
  <si>
    <t>EVG</t>
  </si>
  <si>
    <t xml:space="preserve">Unic </t>
  </si>
  <si>
    <t>Einhorn Verwaltungsgesellschaft mbH (EVG)</t>
  </si>
  <si>
    <t>Heraeus Holding GmbH (HH)</t>
  </si>
  <si>
    <t>Name Begünstigte Person 3</t>
  </si>
  <si>
    <t>Name Begünstigte Person 4</t>
  </si>
  <si>
    <t>Name Begünstigte Person 5</t>
  </si>
  <si>
    <t>Unic</t>
  </si>
  <si>
    <t>Name</t>
  </si>
  <si>
    <t>Anteilsverhältnis Soll</t>
  </si>
  <si>
    <t>Anteilsverhältnis Ist</t>
  </si>
  <si>
    <t xml:space="preserve">Prüfung der Angaben </t>
  </si>
  <si>
    <t>--</t>
  </si>
  <si>
    <t>Vorgaben zum Nominalwert eingehalten</t>
  </si>
  <si>
    <t>Name Begünstigte Person 6</t>
  </si>
  <si>
    <t>Name Begünstigte Person 7</t>
  </si>
  <si>
    <t>Name Begünstigte Person 8</t>
  </si>
  <si>
    <t>Name Begünstigte Person 9</t>
  </si>
  <si>
    <t>Name Begünstigte Person 10</t>
  </si>
  <si>
    <t>Alles korrekt?</t>
  </si>
  <si>
    <t>vom 31.12.2022, 
gültig im Kalenderjahr 2023</t>
  </si>
  <si>
    <r>
      <t xml:space="preserve">Tragen Sie in den </t>
    </r>
    <r>
      <rPr>
        <b/>
        <sz val="11"/>
        <color theme="4"/>
        <rFont val="Arial"/>
        <family val="2"/>
      </rPr>
      <t>blauen</t>
    </r>
    <r>
      <rPr>
        <sz val="11"/>
        <color theme="4"/>
        <rFont val="Arial"/>
        <family val="2"/>
      </rPr>
      <t xml:space="preserve"> </t>
    </r>
    <r>
      <rPr>
        <sz val="11"/>
        <rFont val="Arial"/>
        <family val="2"/>
      </rPr>
      <t>Feldern Ihre Angaben zu Ihrem persönlichen Anteilsbesitz ein. Die übrigen Angaben werden automatisch generiert.</t>
    </r>
  </si>
  <si>
    <t>Ihr Anteilsbesitz</t>
  </si>
  <si>
    <t>Wert Ihrer Anteile nominal</t>
  </si>
  <si>
    <t>Wert Ihrer Anteile mit verbindl. AntPreis</t>
  </si>
  <si>
    <t>Verbleibender Wert Ihrer Anteile nominal nach Schenkung</t>
  </si>
  <si>
    <t>Verbleibender Wert Ihrer Anteile mit verbindl. AntPreis</t>
  </si>
  <si>
    <t>Ihr Name</t>
  </si>
  <si>
    <t>Name Begünstigte Person 1</t>
  </si>
  <si>
    <t>Name Begünstigte Person 2</t>
  </si>
  <si>
    <r>
      <t xml:space="preserve">Tragen Sie in den </t>
    </r>
    <r>
      <rPr>
        <b/>
        <sz val="11"/>
        <color theme="4"/>
        <rFont val="Arial"/>
        <family val="2"/>
      </rPr>
      <t>blauen</t>
    </r>
    <r>
      <rPr>
        <sz val="11"/>
        <rFont val="Arial"/>
        <family val="2"/>
      </rPr>
      <t xml:space="preserve"> Feldern die </t>
    </r>
    <r>
      <rPr>
        <b/>
        <sz val="11"/>
        <color theme="4"/>
        <rFont val="Arial"/>
        <family val="2"/>
      </rPr>
      <t>Namen der Begünstigten</t>
    </r>
    <r>
      <rPr>
        <sz val="11"/>
        <rFont val="Arial"/>
        <family val="2"/>
      </rPr>
      <t xml:space="preserve"> ein und tragen Sie </t>
    </r>
    <r>
      <rPr>
        <b/>
        <sz val="11"/>
        <color theme="4"/>
        <rFont val="Arial"/>
        <family val="2"/>
      </rPr>
      <t>bei HH</t>
    </r>
    <r>
      <rPr>
        <sz val="11"/>
        <color theme="4"/>
        <rFont val="Arial"/>
        <family val="2"/>
      </rPr>
      <t xml:space="preserve"> den Nominalwert der zu schenkenden Anteile</t>
    </r>
    <r>
      <rPr>
        <sz val="11"/>
        <rFont val="Arial"/>
        <family val="2"/>
      </rPr>
      <t xml:space="preserve"> ein. Wenn Sie an weniger Personen als in diesem Template vorgegeben schenken möchten, lassen Sie die Felder leer. 
Bei Schenkung der Anteile gibt es bestimmte Vorgaben gemäß Familienkodex und der Gesellschaftsverträge. Dazu zählt die Wahrung der Anteilsverhältnisse (HH und EVG 1 zu 4,5 bzw. Unicornis und EVG 10 zu 1) sowie die Mindesthöhe der Anteile (HH und EVG mind. nominal EUR 10,00 bzw. Unicornis mind. nominal EUR 1,00). Diese Vorgaben werden unter "Prüfung der Angaben" geprüft. Sollte es in Ihrem Fall nicht möglich sein, alle Vorgaben einzuhalten, versuchen Sie diese bei möglichst vielen Schenkungen einzuhalten. </t>
    </r>
  </si>
  <si>
    <t>Eingaben zu den Schenkungen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</si>
</sst>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0.00\ [$€-484]"/>
    <numFmt numFmtId="165" formatCode="#,##0.000\ \€"/>
    <numFmt numFmtId="166" formatCode="#,##0.00\ \€"/>
    <numFmt numFmtId="167" formatCode="0.00000000\ %"/>
    <numFmt numFmtId="168" formatCode="_-* #,##0.0_-;\-* #,##0.0_-;_-* &quot;-&quot;??_-;_-@_-"/>
  </numFmts>
  <fonts count="11">
    <font>
      <sz val="11"/>
      <name val="Calibri"/>
    </font>
    <font>
      <sz val="11"/>
      <name val="Calibri"/>
    </font>
    <font>
      <b/>
      <sz val="14"/>
      <name val="Arial"/>
    </font>
    <font>
      <sz val="11"/>
      <name val="Arial"/>
    </font>
    <font>
      <b/>
      <sz val="11"/>
      <name val="Arial"/>
    </font>
    <font>
      <sz val="8"/>
      <name val="Calibri"/>
    </font>
    <font>
      <b/>
      <sz val="11"/>
      <name val="Arial"/>
      <family val="2"/>
    </font>
    <font>
      <sz val="11"/>
      <name val="Arial"/>
      <family val="2"/>
    </font>
    <font>
      <sz val="11"/>
      <color theme="4"/>
      <name val="Arial"/>
      <family val="2"/>
    </font>
    <font>
      <b/>
      <sz val="11"/>
      <color theme="4"/>
      <name val="Arial"/>
      <family val="2"/>
    </font>
    <font>
      <sz val="11"/>
      <color theme="1"/>
      <name val="Arial"/>
      <family val="2"/>
    </font>
  </fonts>
  <fills count="8">
    <fill>
      <patternFill patternType="none"/>
    </fill>
    <fill>
      <patternFill patternType="gray125"/>
    </fill>
    <fill>
      <patternFill patternType="solid">
        <fgColor rgb="FFDCDEE0"/>
        <bgColor indexed="64"/>
      </patternFill>
    </fill>
    <fill>
      <patternFill patternType="solid">
        <fgColor rgb="FFF2E0CA"/>
        <bgColor indexed="64"/>
      </patternFill>
    </fill>
    <fill>
      <patternFill patternType="solid">
        <fgColor theme="5"/>
        <bgColor indexed="64"/>
      </patternFill>
    </fill>
    <fill>
      <patternFill patternType="solid">
        <fgColor theme="6"/>
        <bgColor indexed="64"/>
      </patternFill>
    </fill>
    <fill>
      <patternFill patternType="solid">
        <fgColor theme="8" tint="0.79998168889431442"/>
        <bgColor indexed="64"/>
      </patternFill>
    </fill>
    <fill>
      <patternFill patternType="solid">
        <fgColor theme="6" tint="0.59999389629810485"/>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3">
    <xf numFmtId="0" fontId="0" fillId="0" borderId="0" xfId="0"/>
    <xf numFmtId="0" fontId="3" fillId="0" borderId="0" xfId="0" applyFont="1"/>
    <xf numFmtId="0" fontId="3" fillId="0" borderId="3" xfId="0" applyFont="1" applyBorder="1"/>
    <xf numFmtId="0" fontId="3" fillId="0" borderId="8" xfId="0" applyFont="1" applyBorder="1"/>
    <xf numFmtId="0" fontId="0" fillId="0" borderId="0" xfId="0" applyAlignment="1">
      <alignment wrapText="1"/>
    </xf>
    <xf numFmtId="0" fontId="6" fillId="0" borderId="0" xfId="0" applyFont="1"/>
    <xf numFmtId="0" fontId="7" fillId="0" borderId="8" xfId="0" applyFont="1" applyBorder="1"/>
    <xf numFmtId="0" fontId="3" fillId="0" borderId="0" xfId="0" applyFont="1" applyBorder="1"/>
    <xf numFmtId="0" fontId="7" fillId="0" borderId="0" xfId="0" applyFont="1" applyBorder="1"/>
    <xf numFmtId="0" fontId="6" fillId="0" borderId="0" xfId="0" applyFont="1" applyBorder="1"/>
    <xf numFmtId="44" fontId="3" fillId="0" borderId="0" xfId="2" applyFont="1" applyBorder="1"/>
    <xf numFmtId="0" fontId="0" fillId="0" borderId="0" xfId="0" applyBorder="1"/>
    <xf numFmtId="167" fontId="7" fillId="0" borderId="8" xfId="0" quotePrefix="1" applyNumberFormat="1" applyFont="1" applyBorder="1" applyProtection="1"/>
    <xf numFmtId="168" fontId="3" fillId="0" borderId="8" xfId="1" applyNumberFormat="1" applyFont="1" applyBorder="1" applyProtection="1"/>
    <xf numFmtId="0" fontId="0" fillId="0" borderId="8" xfId="0" applyBorder="1" applyProtection="1"/>
    <xf numFmtId="44" fontId="3" fillId="0" borderId="8" xfId="2" applyFont="1" applyBorder="1" applyProtection="1"/>
    <xf numFmtId="168" fontId="7" fillId="0" borderId="8" xfId="1" applyNumberFormat="1" applyFont="1" applyBorder="1" applyProtection="1"/>
    <xf numFmtId="166" fontId="8" fillId="0" borderId="3" xfId="0" applyNumberFormat="1" applyFont="1" applyBorder="1" applyProtection="1">
      <protection locked="0"/>
    </xf>
    <xf numFmtId="0" fontId="0" fillId="0" borderId="0" xfId="0" applyProtection="1"/>
    <xf numFmtId="0" fontId="3" fillId="0" borderId="0" xfId="0" applyFont="1" applyProtection="1"/>
    <xf numFmtId="0" fontId="4" fillId="2" borderId="1" xfId="0" applyFont="1" applyFill="1" applyBorder="1" applyProtection="1"/>
    <xf numFmtId="164" fontId="3" fillId="0" borderId="1" xfId="0" applyNumberFormat="1" applyFont="1" applyBorder="1" applyAlignment="1" applyProtection="1">
      <alignment vertical="top"/>
    </xf>
    <xf numFmtId="165" fontId="3" fillId="3" borderId="8" xfId="0" applyNumberFormat="1" applyFont="1" applyFill="1" applyBorder="1" applyAlignment="1" applyProtection="1">
      <alignment vertical="top"/>
    </xf>
    <xf numFmtId="0" fontId="7" fillId="0" borderId="8" xfId="0" applyFont="1" applyBorder="1" applyAlignment="1" applyProtection="1">
      <alignment vertical="top" wrapText="1"/>
    </xf>
    <xf numFmtId="164" fontId="3" fillId="0" borderId="4" xfId="0" applyNumberFormat="1" applyFont="1" applyBorder="1" applyAlignment="1" applyProtection="1">
      <alignment vertical="top"/>
    </xf>
    <xf numFmtId="0" fontId="6" fillId="0" borderId="0" xfId="0" applyFont="1" applyProtection="1"/>
    <xf numFmtId="0" fontId="7" fillId="0" borderId="0" xfId="0" applyFont="1" applyProtection="1"/>
    <xf numFmtId="44" fontId="3" fillId="0" borderId="0" xfId="2" applyFont="1" applyBorder="1" applyProtection="1"/>
    <xf numFmtId="0" fontId="3" fillId="0" borderId="0" xfId="0" applyFont="1" applyBorder="1" applyProtection="1"/>
    <xf numFmtId="0" fontId="0" fillId="0" borderId="0" xfId="0" applyBorder="1" applyProtection="1"/>
    <xf numFmtId="0" fontId="3" fillId="0" borderId="3" xfId="0" applyFont="1" applyBorder="1" applyProtection="1"/>
    <xf numFmtId="0" fontId="7" fillId="0" borderId="6" xfId="0" applyFont="1" applyBorder="1" applyProtection="1"/>
    <xf numFmtId="166" fontId="10" fillId="0" borderId="6" xfId="0" applyNumberFormat="1" applyFont="1" applyBorder="1" applyProtection="1"/>
    <xf numFmtId="165" fontId="7" fillId="0" borderId="6" xfId="0" applyNumberFormat="1" applyFont="1" applyBorder="1" applyProtection="1"/>
    <xf numFmtId="165" fontId="3" fillId="0" borderId="3" xfId="0" applyNumberFormat="1" applyFont="1" applyBorder="1" applyProtection="1"/>
    <xf numFmtId="0" fontId="3" fillId="5" borderId="3" xfId="0" applyFont="1" applyFill="1" applyBorder="1"/>
    <xf numFmtId="0" fontId="3" fillId="5" borderId="3" xfId="0" applyFont="1" applyFill="1" applyBorder="1" applyProtection="1"/>
    <xf numFmtId="166" fontId="8" fillId="5" borderId="3" xfId="0" applyNumberFormat="1" applyFont="1" applyFill="1" applyBorder="1"/>
    <xf numFmtId="165" fontId="3" fillId="5" borderId="3" xfId="0" applyNumberFormat="1" applyFont="1" applyFill="1" applyBorder="1" applyProtection="1"/>
    <xf numFmtId="168" fontId="3" fillId="5" borderId="8" xfId="1" applyNumberFormat="1" applyFont="1" applyFill="1" applyBorder="1" applyProtection="1"/>
    <xf numFmtId="167" fontId="7" fillId="5" borderId="8" xfId="0" quotePrefix="1" applyNumberFormat="1" applyFont="1" applyFill="1" applyBorder="1" applyProtection="1"/>
    <xf numFmtId="0" fontId="0" fillId="5" borderId="8" xfId="0" applyFill="1" applyBorder="1" applyProtection="1"/>
    <xf numFmtId="0" fontId="9" fillId="6" borderId="3" xfId="0" applyFont="1" applyFill="1" applyBorder="1" applyProtection="1">
      <protection locked="0"/>
    </xf>
    <xf numFmtId="166" fontId="9" fillId="6" borderId="3" xfId="0" applyNumberFormat="1" applyFont="1" applyFill="1" applyBorder="1" applyProtection="1">
      <protection locked="0"/>
    </xf>
    <xf numFmtId="44" fontId="9" fillId="6" borderId="8" xfId="2" applyFont="1" applyFill="1" applyBorder="1" applyProtection="1">
      <protection locked="0"/>
    </xf>
    <xf numFmtId="0" fontId="9" fillId="6" borderId="8" xfId="0" applyFont="1" applyFill="1" applyBorder="1" applyProtection="1">
      <protection locked="0"/>
    </xf>
    <xf numFmtId="0" fontId="6" fillId="7" borderId="8" xfId="0" applyFont="1" applyFill="1" applyBorder="1" applyAlignment="1" applyProtection="1">
      <alignment vertical="top"/>
    </xf>
    <xf numFmtId="0" fontId="4" fillId="7" borderId="8" xfId="0" applyFont="1" applyFill="1" applyBorder="1" applyAlignment="1" applyProtection="1">
      <alignment vertical="top"/>
    </xf>
    <xf numFmtId="0" fontId="6" fillId="7" borderId="8" xfId="0" applyFont="1" applyFill="1" applyBorder="1" applyAlignment="1" applyProtection="1">
      <alignment vertical="top" wrapText="1"/>
    </xf>
    <xf numFmtId="0" fontId="4" fillId="7" borderId="3" xfId="0" applyFont="1" applyFill="1" applyBorder="1" applyAlignment="1">
      <alignment vertical="top"/>
    </xf>
    <xf numFmtId="0" fontId="4" fillId="7" borderId="3" xfId="0" applyFont="1" applyFill="1" applyBorder="1" applyAlignment="1" applyProtection="1">
      <alignment vertical="top"/>
    </xf>
    <xf numFmtId="0" fontId="6" fillId="4" borderId="6" xfId="0" applyFont="1" applyFill="1" applyBorder="1" applyAlignment="1" applyProtection="1">
      <alignment horizontal="center"/>
    </xf>
    <xf numFmtId="0" fontId="6" fillId="4" borderId="5" xfId="0" applyFont="1" applyFill="1" applyBorder="1" applyAlignment="1" applyProtection="1">
      <alignment horizontal="center"/>
    </xf>
    <xf numFmtId="0" fontId="6" fillId="4" borderId="7" xfId="0" applyFont="1" applyFill="1" applyBorder="1" applyAlignment="1" applyProtection="1">
      <alignment horizontal="center"/>
    </xf>
    <xf numFmtId="0" fontId="4" fillId="2" borderId="4" xfId="0" applyFont="1" applyFill="1" applyBorder="1" applyAlignment="1" applyProtection="1">
      <alignment vertical="top"/>
    </xf>
    <xf numFmtId="0" fontId="3" fillId="0" borderId="5" xfId="0" applyFont="1" applyBorder="1" applyAlignment="1" applyProtection="1">
      <alignment vertical="top"/>
    </xf>
    <xf numFmtId="0" fontId="2" fillId="0" borderId="0" xfId="0" applyFont="1" applyProtection="1"/>
    <xf numFmtId="0" fontId="3" fillId="0" borderId="0" xfId="0" applyFont="1" applyProtection="1"/>
    <xf numFmtId="0" fontId="4" fillId="2" borderId="8" xfId="0" applyFont="1" applyFill="1" applyBorder="1" applyProtection="1"/>
    <xf numFmtId="0" fontId="3" fillId="0" borderId="8" xfId="0" applyFont="1" applyBorder="1" applyProtection="1"/>
    <xf numFmtId="0" fontId="4" fillId="2" borderId="1" xfId="0" applyFont="1" applyFill="1" applyBorder="1" applyAlignment="1" applyProtection="1">
      <alignment vertical="top"/>
    </xf>
    <xf numFmtId="0" fontId="3" fillId="0" borderId="2" xfId="0" applyFont="1" applyBorder="1" applyAlignment="1" applyProtection="1">
      <alignment vertical="top"/>
    </xf>
    <xf numFmtId="0" fontId="7" fillId="0" borderId="0" xfId="0" applyFont="1" applyBorder="1" applyAlignment="1">
      <alignment horizontal="left" wrapText="1"/>
    </xf>
  </cellXfs>
  <cellStyles count="3">
    <cellStyle name="Komma" xfId="1" builtinId="3"/>
    <cellStyle name="Standard" xfId="0" builtinId="0"/>
    <cellStyle name="Währung" xfId="2" builtinId="4"/>
  </cellStyles>
  <dxfs count="3">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58"/>
  <sheetViews>
    <sheetView tabSelected="1" workbookViewId="0">
      <selection activeCell="D17" sqref="D17"/>
    </sheetView>
  </sheetViews>
  <sheetFormatPr baseColWidth="10" defaultColWidth="9.109375" defaultRowHeight="14.4"/>
  <cols>
    <col min="2" max="2" width="31.6640625" customWidth="1"/>
    <col min="3" max="3" width="23.5546875" customWidth="1"/>
    <col min="4" max="4" width="21" bestFit="1" customWidth="1"/>
    <col min="5" max="5" width="31.109375" bestFit="1" customWidth="1"/>
    <col min="6" max="6" width="28.33203125" customWidth="1"/>
    <col min="7" max="7" width="26.44140625" bestFit="1" customWidth="1"/>
    <col min="8" max="8" width="32.44140625" customWidth="1"/>
    <col min="9" max="9" width="27.44140625" customWidth="1"/>
  </cols>
  <sheetData>
    <row r="1" spans="2:8" ht="17.399999999999999">
      <c r="B1" s="56" t="s">
        <v>6</v>
      </c>
      <c r="C1" s="57"/>
      <c r="D1" s="57"/>
      <c r="E1" s="57"/>
      <c r="F1" s="57"/>
      <c r="G1" s="18"/>
    </row>
    <row r="2" spans="2:8">
      <c r="B2" s="19"/>
      <c r="C2" s="19"/>
      <c r="D2" s="19"/>
      <c r="E2" s="19"/>
      <c r="F2" s="19"/>
      <c r="G2" s="18"/>
    </row>
    <row r="3" spans="2:8">
      <c r="B3" s="19"/>
      <c r="C3" s="19"/>
      <c r="D3" s="19"/>
      <c r="E3" s="19"/>
      <c r="F3" s="19"/>
      <c r="G3" s="18"/>
    </row>
    <row r="4" spans="2:8">
      <c r="B4" s="19"/>
      <c r="C4" s="19"/>
      <c r="D4" s="20" t="s">
        <v>0</v>
      </c>
      <c r="E4" s="58" t="s">
        <v>1</v>
      </c>
      <c r="F4" s="59"/>
      <c r="G4" s="18"/>
    </row>
    <row r="5" spans="2:8" ht="27.6">
      <c r="B5" s="60" t="s">
        <v>13</v>
      </c>
      <c r="C5" s="61"/>
      <c r="D5" s="21">
        <v>210000000</v>
      </c>
      <c r="E5" s="22">
        <v>45.924999999999997</v>
      </c>
      <c r="F5" s="23" t="s">
        <v>30</v>
      </c>
      <c r="G5" s="18"/>
    </row>
    <row r="6" spans="2:8" ht="27.6">
      <c r="B6" s="60" t="s">
        <v>12</v>
      </c>
      <c r="C6" s="61"/>
      <c r="D6" s="21">
        <v>92802200</v>
      </c>
      <c r="E6" s="22">
        <v>48.295000000000002</v>
      </c>
      <c r="F6" s="23" t="s">
        <v>30</v>
      </c>
      <c r="G6" s="18"/>
    </row>
    <row r="7" spans="2:8" ht="27.6">
      <c r="B7" s="54" t="s">
        <v>2</v>
      </c>
      <c r="C7" s="55"/>
      <c r="D7" s="24">
        <v>9181845</v>
      </c>
      <c r="E7" s="22">
        <v>24.311</v>
      </c>
      <c r="F7" s="23" t="s">
        <v>30</v>
      </c>
      <c r="G7" s="18"/>
    </row>
    <row r="8" spans="2:8">
      <c r="B8" s="19"/>
      <c r="C8" s="19"/>
      <c r="D8" s="19"/>
      <c r="E8" s="19"/>
      <c r="F8" s="19"/>
      <c r="G8" s="18"/>
    </row>
    <row r="9" spans="2:8">
      <c r="B9" s="25" t="s">
        <v>32</v>
      </c>
      <c r="C9" s="19"/>
      <c r="D9" s="19"/>
      <c r="E9" s="19"/>
      <c r="F9" s="19"/>
      <c r="G9" s="18"/>
    </row>
    <row r="10" spans="2:8">
      <c r="B10" s="26" t="s">
        <v>31</v>
      </c>
      <c r="C10" s="19"/>
      <c r="D10" s="19"/>
      <c r="E10" s="19"/>
      <c r="F10" s="19"/>
      <c r="G10" s="18"/>
    </row>
    <row r="11" spans="2:8">
      <c r="B11" s="5"/>
      <c r="C11" s="1"/>
      <c r="D11" s="1"/>
      <c r="E11" s="1"/>
      <c r="F11" s="1"/>
    </row>
    <row r="12" spans="2:8" ht="41.4">
      <c r="B12" s="46" t="s">
        <v>18</v>
      </c>
      <c r="C12" s="47" t="s">
        <v>8</v>
      </c>
      <c r="D12" s="48" t="s">
        <v>33</v>
      </c>
      <c r="E12" s="48" t="s">
        <v>34</v>
      </c>
      <c r="F12" s="48" t="s">
        <v>35</v>
      </c>
      <c r="G12" s="48" t="s">
        <v>36</v>
      </c>
    </row>
    <row r="13" spans="2:8">
      <c r="B13" s="45" t="s">
        <v>37</v>
      </c>
      <c r="C13" s="6" t="s">
        <v>9</v>
      </c>
      <c r="D13" s="44">
        <v>100</v>
      </c>
      <c r="E13" s="15">
        <f>D13*E5</f>
        <v>4592.5</v>
      </c>
      <c r="F13" s="15">
        <f>D13-$D$56</f>
        <v>100</v>
      </c>
      <c r="G13" s="15">
        <f>F13*E5</f>
        <v>4592.5</v>
      </c>
    </row>
    <row r="14" spans="2:8">
      <c r="B14" s="3" t="str">
        <f>B13</f>
        <v>Ihr Name</v>
      </c>
      <c r="C14" s="6" t="s">
        <v>10</v>
      </c>
      <c r="D14" s="44">
        <v>450</v>
      </c>
      <c r="E14" s="15">
        <f>D14*E6</f>
        <v>21732.75</v>
      </c>
      <c r="F14" s="15">
        <f>D14-$D$57</f>
        <v>450</v>
      </c>
      <c r="G14" s="15">
        <f>F14*E6</f>
        <v>21732.75</v>
      </c>
    </row>
    <row r="15" spans="2:8">
      <c r="B15" s="3" t="str">
        <f>B13</f>
        <v>Ihr Name</v>
      </c>
      <c r="C15" s="6" t="s">
        <v>17</v>
      </c>
      <c r="D15" s="44">
        <v>45</v>
      </c>
      <c r="E15" s="15">
        <f>D15*E7</f>
        <v>1093.9949999999999</v>
      </c>
      <c r="F15" s="15">
        <f>D15-$D$58</f>
        <v>45</v>
      </c>
      <c r="G15" s="15">
        <f>F15*E7</f>
        <v>1093.9949999999999</v>
      </c>
    </row>
    <row r="16" spans="2:8">
      <c r="B16" s="7"/>
      <c r="C16" s="8"/>
      <c r="D16" s="9"/>
      <c r="E16" s="27"/>
      <c r="F16" s="28"/>
      <c r="G16" s="29"/>
      <c r="H16" s="11"/>
    </row>
    <row r="17" spans="2:9">
      <c r="B17" s="7"/>
      <c r="C17" s="8"/>
      <c r="D17" s="9"/>
      <c r="E17" s="10"/>
      <c r="F17" s="7"/>
      <c r="G17" s="11"/>
      <c r="H17" s="11"/>
    </row>
    <row r="18" spans="2:9">
      <c r="B18" s="9" t="s">
        <v>41</v>
      </c>
      <c r="C18" s="8"/>
      <c r="D18" s="9"/>
      <c r="E18" s="10"/>
      <c r="F18" s="7"/>
      <c r="G18" s="11"/>
      <c r="H18" s="11"/>
    </row>
    <row r="19" spans="2:9" ht="75.75" customHeight="1">
      <c r="B19" s="62" t="s">
        <v>40</v>
      </c>
      <c r="C19" s="62"/>
      <c r="D19" s="62"/>
      <c r="E19" s="62"/>
      <c r="F19" s="62"/>
      <c r="G19" s="62"/>
      <c r="H19" s="62"/>
      <c r="I19" s="62"/>
    </row>
    <row r="20" spans="2:9">
      <c r="B20" s="9"/>
      <c r="C20" s="8"/>
      <c r="D20" s="9"/>
      <c r="E20" s="10"/>
      <c r="F20" s="7"/>
      <c r="G20" s="11"/>
      <c r="H20" s="11"/>
    </row>
    <row r="21" spans="2:9" ht="15.75" customHeight="1">
      <c r="B21" s="1"/>
      <c r="C21" s="1"/>
      <c r="D21" s="1"/>
      <c r="E21" s="19"/>
      <c r="F21" s="51" t="s">
        <v>21</v>
      </c>
      <c r="G21" s="52"/>
      <c r="H21" s="52"/>
      <c r="I21" s="53"/>
    </row>
    <row r="22" spans="2:9" ht="27.6">
      <c r="B22" s="49" t="s">
        <v>7</v>
      </c>
      <c r="C22" s="50" t="s">
        <v>8</v>
      </c>
      <c r="D22" s="49" t="s">
        <v>3</v>
      </c>
      <c r="E22" s="50" t="s">
        <v>4</v>
      </c>
      <c r="F22" s="46" t="s">
        <v>19</v>
      </c>
      <c r="G22" s="46" t="s">
        <v>20</v>
      </c>
      <c r="H22" s="48" t="s">
        <v>23</v>
      </c>
      <c r="I22" s="48" t="s">
        <v>29</v>
      </c>
    </row>
    <row r="23" spans="2:9">
      <c r="B23" s="42" t="s">
        <v>38</v>
      </c>
      <c r="C23" s="30" t="str">
        <f>IF(B23="","","HH")</f>
        <v>HH</v>
      </c>
      <c r="D23" s="43">
        <v>0</v>
      </c>
      <c r="E23" s="34">
        <f>IF(D23="","",D23*$E$5)</f>
        <v>0</v>
      </c>
      <c r="F23" s="12" t="s">
        <v>22</v>
      </c>
      <c r="G23" s="12" t="str">
        <f>IF(D23=0,"","--")</f>
        <v/>
      </c>
      <c r="H23" s="12" t="str">
        <f>IF(D23=OR("",0),"",IF(MOD(D23,10)=0,"ja","nein"))</f>
        <v>ja</v>
      </c>
      <c r="I23" s="14" t="str">
        <f>IF(D23=0,"",(IF(AND(F23=G23,H23="ja",D23&lt;$D$13),"ja","nein")))</f>
        <v/>
      </c>
    </row>
    <row r="24" spans="2:9">
      <c r="B24" s="2" t="str">
        <f>IF(B23="","",B23)</f>
        <v>Name Begünstigte Person 1</v>
      </c>
      <c r="C24" s="30" t="str">
        <f>IF(B24="","","EVG")</f>
        <v>EVG</v>
      </c>
      <c r="D24" s="17">
        <f>IF(D23="","",D23*4.5)</f>
        <v>0</v>
      </c>
      <c r="E24" s="34">
        <f>IF(D24="","",D24*$E$6)</f>
        <v>0</v>
      </c>
      <c r="F24" s="13">
        <v>4.5</v>
      </c>
      <c r="G24" s="13" t="str">
        <f>IFERROR(D24/D23,"")</f>
        <v/>
      </c>
      <c r="H24" s="12" t="str">
        <f>IF(D24="","",IF(MOD(D24,10)=0,"ja","nein"))</f>
        <v>ja</v>
      </c>
      <c r="I24" s="14" t="str">
        <f>IF(D24=0,"",(IF(AND(F24=G24,H24="ja",D24&lt;$D$14),"ja","nein")))</f>
        <v/>
      </c>
    </row>
    <row r="25" spans="2:9">
      <c r="B25" s="2" t="str">
        <f>IF(B24="","",B24)</f>
        <v>Name Begünstigte Person 1</v>
      </c>
      <c r="C25" s="30" t="str">
        <f>IF(B25="","","Unic")</f>
        <v>Unic</v>
      </c>
      <c r="D25" s="17">
        <f>IF(D24="","",D24/10)</f>
        <v>0</v>
      </c>
      <c r="E25" s="34">
        <f>IF(D25="","",D25*$E$7)</f>
        <v>0</v>
      </c>
      <c r="F25" s="13">
        <v>10</v>
      </c>
      <c r="G25" s="13" t="str">
        <f>IFERROR(D24/D25,"")</f>
        <v/>
      </c>
      <c r="H25" s="12" t="str">
        <f>IF(D25="","",IF(MOD(D25,1)=0,"ja","nein"))</f>
        <v>ja</v>
      </c>
      <c r="I25" s="14" t="str">
        <f>IF(D25=0,"",(IF(AND(F25=G25,H25="ja",D25&lt;$D$15),"ja","nein")))</f>
        <v/>
      </c>
    </row>
    <row r="26" spans="2:9">
      <c r="B26" s="42" t="s">
        <v>39</v>
      </c>
      <c r="C26" s="30" t="str">
        <f t="shared" ref="C26" si="0">IF(B26="","","HH")</f>
        <v>HH</v>
      </c>
      <c r="D26" s="43">
        <v>0</v>
      </c>
      <c r="E26" s="34">
        <f t="shared" ref="E26" si="1">IF(D26="","",D26*$E$5)</f>
        <v>0</v>
      </c>
      <c r="F26" s="12" t="s">
        <v>22</v>
      </c>
      <c r="G26" s="12" t="str">
        <f>IF(D26=0,"","--")</f>
        <v/>
      </c>
      <c r="H26" s="12" t="str">
        <f t="shared" ref="H26:H27" si="2">IF(D26="","",IF(MOD(D26,10)=0,"ja","nein"))</f>
        <v>ja</v>
      </c>
      <c r="I26" s="14" t="str">
        <f t="shared" ref="I26" si="3">IF(D26=0,"",(IF(AND(F26=G26,H26="ja",D26&lt;$D$13),"ja","nein")))</f>
        <v/>
      </c>
    </row>
    <row r="27" spans="2:9">
      <c r="B27" s="2" t="str">
        <f>IF(B26="","",B26)</f>
        <v>Name Begünstigte Person 2</v>
      </c>
      <c r="C27" s="30" t="str">
        <f t="shared" ref="C27" si="4">IF(B27="","","EVG")</f>
        <v>EVG</v>
      </c>
      <c r="D27" s="17">
        <f t="shared" ref="D27" si="5">IF(D26="","",D26*4.5)</f>
        <v>0</v>
      </c>
      <c r="E27" s="34">
        <f t="shared" ref="E27" si="6">IF(D27="","",D27*$E$6)</f>
        <v>0</v>
      </c>
      <c r="F27" s="13">
        <v>4.5</v>
      </c>
      <c r="G27" s="13" t="str">
        <f>IFERROR(D27/D26,"")</f>
        <v/>
      </c>
      <c r="H27" s="12" t="str">
        <f t="shared" si="2"/>
        <v>ja</v>
      </c>
      <c r="I27" s="14" t="str">
        <f t="shared" ref="I27" si="7">IF(D27=0,"",(IF(AND(F27=G27,H27="ja",D27&lt;$D$14),"ja","nein")))</f>
        <v/>
      </c>
    </row>
    <row r="28" spans="2:9">
      <c r="B28" s="2" t="str">
        <f>IF(B27="","",B27)</f>
        <v>Name Begünstigte Person 2</v>
      </c>
      <c r="C28" s="30" t="str">
        <f t="shared" ref="C28" si="8">IF(B28="","","Unic")</f>
        <v>Unic</v>
      </c>
      <c r="D28" s="17">
        <f t="shared" ref="D28" si="9">IF(D27="","",D27/10)</f>
        <v>0</v>
      </c>
      <c r="E28" s="34">
        <f t="shared" ref="E28" si="10">IF(D28="","",D28*$E$7)</f>
        <v>0</v>
      </c>
      <c r="F28" s="13">
        <v>10</v>
      </c>
      <c r="G28" s="13" t="str">
        <f t="shared" ref="G28" si="11">IFERROR(D27/D28,"")</f>
        <v/>
      </c>
      <c r="H28" s="12" t="str">
        <f t="shared" ref="H28" si="12">IF(D28="","",IF(MOD(D28,1)=0,"ja","nein"))</f>
        <v>ja</v>
      </c>
      <c r="I28" s="14" t="str">
        <f t="shared" ref="I28" si="13">IF(D28=0,"",(IF(AND(F28=G28,H28="ja",D28&lt;$D$15),"ja","nein")))</f>
        <v/>
      </c>
    </row>
    <row r="29" spans="2:9">
      <c r="B29" s="42" t="s">
        <v>14</v>
      </c>
      <c r="C29" s="30" t="str">
        <f t="shared" ref="C29" si="14">IF(B29="","","HH")</f>
        <v>HH</v>
      </c>
      <c r="D29" s="43">
        <v>0</v>
      </c>
      <c r="E29" s="34">
        <f t="shared" ref="E29" si="15">IF(D29="","",D29*$E$5)</f>
        <v>0</v>
      </c>
      <c r="F29" s="12" t="s">
        <v>22</v>
      </c>
      <c r="G29" s="12" t="str">
        <f>IF(D29=0,"","--")</f>
        <v/>
      </c>
      <c r="H29" s="12" t="str">
        <f t="shared" ref="H29:H30" si="16">IF(D29="","",IF(MOD(D29,10)=0,"ja","nein"))</f>
        <v>ja</v>
      </c>
      <c r="I29" s="14" t="str">
        <f t="shared" ref="I29" si="17">IF(D29=0,"",(IF(AND(F29=G29,H29="ja",D29&lt;$D$13),"ja","nein")))</f>
        <v/>
      </c>
    </row>
    <row r="30" spans="2:9">
      <c r="B30" s="2" t="str">
        <f>IF(B29="","",B29)</f>
        <v>Name Begünstigte Person 3</v>
      </c>
      <c r="C30" s="30" t="str">
        <f t="shared" ref="C30" si="18">IF(B30="","","EVG")</f>
        <v>EVG</v>
      </c>
      <c r="D30" s="17">
        <f t="shared" ref="D30" si="19">IF(D29="","",D29*4.5)</f>
        <v>0</v>
      </c>
      <c r="E30" s="34">
        <f t="shared" ref="E30" si="20">IF(D30="","",D30*$E$6)</f>
        <v>0</v>
      </c>
      <c r="F30" s="13">
        <v>4.5</v>
      </c>
      <c r="G30" s="13" t="str">
        <f t="shared" ref="G30" si="21">IFERROR(D30/D29,"")</f>
        <v/>
      </c>
      <c r="H30" s="12" t="str">
        <f t="shared" si="16"/>
        <v>ja</v>
      </c>
      <c r="I30" s="14" t="str">
        <f t="shared" ref="I30" si="22">IF(D30=0,"",(IF(AND(F30=G30,H30="ja",D30&lt;$D$14),"ja","nein")))</f>
        <v/>
      </c>
    </row>
    <row r="31" spans="2:9">
      <c r="B31" s="2" t="str">
        <f>IF(B30="","",B30)</f>
        <v>Name Begünstigte Person 3</v>
      </c>
      <c r="C31" s="30" t="str">
        <f t="shared" ref="C31" si="23">IF(B31="","","Unic")</f>
        <v>Unic</v>
      </c>
      <c r="D31" s="17">
        <f t="shared" ref="D31" si="24">IF(D30="","",D30/10)</f>
        <v>0</v>
      </c>
      <c r="E31" s="34">
        <f t="shared" ref="E31" si="25">IF(D31="","",D31*$E$7)</f>
        <v>0</v>
      </c>
      <c r="F31" s="13">
        <v>10</v>
      </c>
      <c r="G31" s="13" t="str">
        <f t="shared" ref="G31" si="26">IFERROR(D30/D31,"")</f>
        <v/>
      </c>
      <c r="H31" s="12" t="str">
        <f t="shared" ref="H31" si="27">IF(D31="","",IF(MOD(D31,1)=0,"ja","nein"))</f>
        <v>ja</v>
      </c>
      <c r="I31" s="14" t="str">
        <f t="shared" ref="I31" si="28">IF(D31=0,"",(IF(AND(F31=G31,H31="ja",D31&lt;$D$15),"ja","nein")))</f>
        <v/>
      </c>
    </row>
    <row r="32" spans="2:9">
      <c r="B32" s="42" t="s">
        <v>15</v>
      </c>
      <c r="C32" s="30" t="str">
        <f t="shared" ref="C32" si="29">IF(B32="","","HH")</f>
        <v>HH</v>
      </c>
      <c r="D32" s="43">
        <v>0</v>
      </c>
      <c r="E32" s="34">
        <f t="shared" ref="E32" si="30">IF(D32="","",D32*$E$5)</f>
        <v>0</v>
      </c>
      <c r="F32" s="12" t="s">
        <v>22</v>
      </c>
      <c r="G32" s="12" t="str">
        <f>IF(D32=0,"","--")</f>
        <v/>
      </c>
      <c r="H32" s="12" t="str">
        <f t="shared" ref="H32:H33" si="31">IF(D32="","",IF(MOD(D32,10)=0,"ja","nein"))</f>
        <v>ja</v>
      </c>
      <c r="I32" s="14" t="str">
        <f t="shared" ref="I32" si="32">IF(D32=0,"",(IF(AND(F32=G32,H32="ja",D32&lt;$D$13),"ja","nein")))</f>
        <v/>
      </c>
    </row>
    <row r="33" spans="2:12">
      <c r="B33" s="2" t="str">
        <f>IF(B32="","",B32)</f>
        <v>Name Begünstigte Person 4</v>
      </c>
      <c r="C33" s="30" t="str">
        <f t="shared" ref="C33" si="33">IF(B33="","","EVG")</f>
        <v>EVG</v>
      </c>
      <c r="D33" s="17">
        <f t="shared" ref="D33" si="34">IF(D32="","",D32*4.5)</f>
        <v>0</v>
      </c>
      <c r="E33" s="34">
        <f t="shared" ref="E33" si="35">IF(D33="","",D33*$E$6)</f>
        <v>0</v>
      </c>
      <c r="F33" s="13">
        <v>4.5</v>
      </c>
      <c r="G33" s="13" t="str">
        <f t="shared" ref="G33" si="36">IFERROR(D33/D32,"")</f>
        <v/>
      </c>
      <c r="H33" s="12" t="str">
        <f t="shared" si="31"/>
        <v>ja</v>
      </c>
      <c r="I33" s="14" t="str">
        <f t="shared" ref="I33" si="37">IF(D33=0,"",(IF(AND(F33=G33,H33="ja",D33&lt;$D$14),"ja","nein")))</f>
        <v/>
      </c>
    </row>
    <row r="34" spans="2:12">
      <c r="B34" s="2" t="str">
        <f>IF(B33="","",B33)</f>
        <v>Name Begünstigte Person 4</v>
      </c>
      <c r="C34" s="30" t="str">
        <f t="shared" ref="C34" si="38">IF(B34="","","Unic")</f>
        <v>Unic</v>
      </c>
      <c r="D34" s="17">
        <f t="shared" ref="D34" si="39">IF(D33="","",D33/10)</f>
        <v>0</v>
      </c>
      <c r="E34" s="34">
        <f t="shared" ref="E34" si="40">IF(D34="","",D34*$E$7)</f>
        <v>0</v>
      </c>
      <c r="F34" s="13">
        <v>10</v>
      </c>
      <c r="G34" s="13" t="str">
        <f t="shared" ref="G34" si="41">IFERROR(D33/D34,"")</f>
        <v/>
      </c>
      <c r="H34" s="12" t="str">
        <f t="shared" ref="H34" si="42">IF(D34="","",IF(MOD(D34,1)=0,"ja","nein"))</f>
        <v>ja</v>
      </c>
      <c r="I34" s="14" t="str">
        <f t="shared" ref="I34" si="43">IF(D34=0,"",(IF(AND(F34=G34,H34="ja",D34&lt;$D$15),"ja","nein")))</f>
        <v/>
      </c>
      <c r="L34" s="4"/>
    </row>
    <row r="35" spans="2:12">
      <c r="B35" s="42" t="s">
        <v>16</v>
      </c>
      <c r="C35" s="30" t="str">
        <f t="shared" ref="C35" si="44">IF(B35="","","HH")</f>
        <v>HH</v>
      </c>
      <c r="D35" s="43">
        <v>0</v>
      </c>
      <c r="E35" s="34">
        <f t="shared" ref="E35" si="45">IF(D35="","",D35*$E$5)</f>
        <v>0</v>
      </c>
      <c r="F35" s="12" t="s">
        <v>22</v>
      </c>
      <c r="G35" s="12" t="str">
        <f>IF(D35=0,"","--")</f>
        <v/>
      </c>
      <c r="H35" s="12" t="str">
        <f t="shared" ref="H35:H36" si="46">IF(D35="","",IF(MOD(D35,10)=0,"ja","nein"))</f>
        <v>ja</v>
      </c>
      <c r="I35" s="14" t="str">
        <f t="shared" ref="I35" si="47">IF(D35=0,"",(IF(AND(F35=G35,H35="ja",D35&lt;$D$13),"ja","nein")))</f>
        <v/>
      </c>
    </row>
    <row r="36" spans="2:12">
      <c r="B36" s="2" t="str">
        <f>IF(B35="","",B35)</f>
        <v>Name Begünstigte Person 5</v>
      </c>
      <c r="C36" s="30" t="str">
        <f t="shared" ref="C36" si="48">IF(B36="","","EVG")</f>
        <v>EVG</v>
      </c>
      <c r="D36" s="17">
        <f t="shared" ref="D36" si="49">IF(D35="","",D35*4.5)</f>
        <v>0</v>
      </c>
      <c r="E36" s="34">
        <f t="shared" ref="E36" si="50">IF(D36="","",D36*$E$6)</f>
        <v>0</v>
      </c>
      <c r="F36" s="13">
        <v>4.5</v>
      </c>
      <c r="G36" s="13" t="str">
        <f t="shared" ref="G36" si="51">IFERROR(D36/D35,"")</f>
        <v/>
      </c>
      <c r="H36" s="12" t="str">
        <f t="shared" si="46"/>
        <v>ja</v>
      </c>
      <c r="I36" s="14" t="str">
        <f t="shared" ref="I36" si="52">IF(D36=0,"",(IF(AND(F36=G36,H36="ja",D36&lt;$D$14),"ja","nein")))</f>
        <v/>
      </c>
    </row>
    <row r="37" spans="2:12">
      <c r="B37" s="2" t="str">
        <f>IF(B36="","",B36)</f>
        <v>Name Begünstigte Person 5</v>
      </c>
      <c r="C37" s="30" t="str">
        <f t="shared" ref="C37" si="53">IF(B37="","","Unic")</f>
        <v>Unic</v>
      </c>
      <c r="D37" s="17">
        <f t="shared" ref="D37" si="54">IF(D36="","",D36/10)</f>
        <v>0</v>
      </c>
      <c r="E37" s="34">
        <f t="shared" ref="E37" si="55">IF(D37="","",D37*$E$7)</f>
        <v>0</v>
      </c>
      <c r="F37" s="13">
        <v>10</v>
      </c>
      <c r="G37" s="13" t="str">
        <f t="shared" ref="G37" si="56">IFERROR(D36/D37,"")</f>
        <v/>
      </c>
      <c r="H37" s="12" t="str">
        <f t="shared" ref="H37" si="57">IF(D37="","",IF(MOD(D37,1)=0,"ja","nein"))</f>
        <v>ja</v>
      </c>
      <c r="I37" s="14" t="str">
        <f t="shared" ref="I37" si="58">IF(D37=0,"",(IF(AND(F37=G37,H37="ja",D37&lt;$D$15),"ja","nein")))</f>
        <v/>
      </c>
    </row>
    <row r="38" spans="2:12">
      <c r="B38" s="42" t="s">
        <v>24</v>
      </c>
      <c r="C38" s="30" t="str">
        <f t="shared" ref="C38" si="59">IF(B38="","","HH")</f>
        <v>HH</v>
      </c>
      <c r="D38" s="43">
        <v>0</v>
      </c>
      <c r="E38" s="34">
        <f t="shared" ref="E38" si="60">IF(D38="","",D38*$E$5)</f>
        <v>0</v>
      </c>
      <c r="F38" s="12" t="s">
        <v>22</v>
      </c>
      <c r="G38" s="12" t="str">
        <f>IF(D38=0,"","--")</f>
        <v/>
      </c>
      <c r="H38" s="12" t="str">
        <f t="shared" ref="H38:H39" si="61">IF(D38="","",IF(MOD(D38,10)=0,"ja","nein"))</f>
        <v>ja</v>
      </c>
      <c r="I38" s="14" t="str">
        <f t="shared" ref="I38" si="62">IF(D38=0,"",(IF(AND(F38=G38,H38="ja",D38&lt;$D$13),"ja","nein")))</f>
        <v/>
      </c>
    </row>
    <row r="39" spans="2:12">
      <c r="B39" s="2" t="str">
        <f>IF(B38="","",B38)</f>
        <v>Name Begünstigte Person 6</v>
      </c>
      <c r="C39" s="30" t="str">
        <f t="shared" ref="C39" si="63">IF(B39="","","EVG")</f>
        <v>EVG</v>
      </c>
      <c r="D39" s="17">
        <f t="shared" ref="D39" si="64">IF(D38="","",D38*4.5)</f>
        <v>0</v>
      </c>
      <c r="E39" s="34">
        <f t="shared" ref="E39" si="65">IF(D39="","",D39*$E$6)</f>
        <v>0</v>
      </c>
      <c r="F39" s="13">
        <v>4.5</v>
      </c>
      <c r="G39" s="13" t="str">
        <f t="shared" ref="G39" si="66">IFERROR(D39/D38,"")</f>
        <v/>
      </c>
      <c r="H39" s="12" t="str">
        <f t="shared" si="61"/>
        <v>ja</v>
      </c>
      <c r="I39" s="14" t="str">
        <f t="shared" ref="I39" si="67">IF(D39=0,"",(IF(AND(F39=G39,H39="ja",D39&lt;$D$14),"ja","nein")))</f>
        <v/>
      </c>
    </row>
    <row r="40" spans="2:12">
      <c r="B40" s="2" t="str">
        <f>IF(B39="","",B39)</f>
        <v>Name Begünstigte Person 6</v>
      </c>
      <c r="C40" s="30" t="str">
        <f t="shared" ref="C40" si="68">IF(B40="","","Unic")</f>
        <v>Unic</v>
      </c>
      <c r="D40" s="17">
        <f t="shared" ref="D40" si="69">IF(D39="","",D39/10)</f>
        <v>0</v>
      </c>
      <c r="E40" s="34">
        <f t="shared" ref="E40" si="70">IF(D40="","",D40*$E$7)</f>
        <v>0</v>
      </c>
      <c r="F40" s="13">
        <v>10</v>
      </c>
      <c r="G40" s="13" t="str">
        <f t="shared" ref="G40" si="71">IFERROR(D39/D40,"")</f>
        <v/>
      </c>
      <c r="H40" s="12" t="str">
        <f t="shared" ref="H40" si="72">IF(D40="","",IF(MOD(D40,1)=0,"ja","nein"))</f>
        <v>ja</v>
      </c>
      <c r="I40" s="14" t="str">
        <f t="shared" ref="I40" si="73">IF(D40=0,"",(IF(AND(F40=G40,H40="ja",D40&lt;$D$15),"ja","nein")))</f>
        <v/>
      </c>
    </row>
    <row r="41" spans="2:12">
      <c r="B41" s="42" t="s">
        <v>25</v>
      </c>
      <c r="C41" s="30" t="str">
        <f t="shared" ref="C41" si="74">IF(B41="","","HH")</f>
        <v>HH</v>
      </c>
      <c r="D41" s="43">
        <v>0</v>
      </c>
      <c r="E41" s="34">
        <f t="shared" ref="E41" si="75">IF(D41="","",D41*$E$5)</f>
        <v>0</v>
      </c>
      <c r="F41" s="12" t="s">
        <v>22</v>
      </c>
      <c r="G41" s="12" t="str">
        <f>IF(D41=0,"","--")</f>
        <v/>
      </c>
      <c r="H41" s="12" t="str">
        <f t="shared" ref="H41:H42" si="76">IF(D41="","",IF(MOD(D41,10)=0,"ja","nein"))</f>
        <v>ja</v>
      </c>
      <c r="I41" s="14" t="str">
        <f t="shared" ref="I41" si="77">IF(D41=0,"",(IF(AND(F41=G41,H41="ja",D41&lt;$D$13),"ja","nein")))</f>
        <v/>
      </c>
    </row>
    <row r="42" spans="2:12">
      <c r="B42" s="2" t="str">
        <f>IF(B41="","",B41)</f>
        <v>Name Begünstigte Person 7</v>
      </c>
      <c r="C42" s="30" t="str">
        <f t="shared" ref="C42" si="78">IF(B42="","","EVG")</f>
        <v>EVG</v>
      </c>
      <c r="D42" s="17">
        <f t="shared" ref="D42" si="79">IF(D41="","",D41*4.5)</f>
        <v>0</v>
      </c>
      <c r="E42" s="34">
        <f t="shared" ref="E42" si="80">IF(D42="","",D42*$E$6)</f>
        <v>0</v>
      </c>
      <c r="F42" s="13">
        <v>4.5</v>
      </c>
      <c r="G42" s="13" t="str">
        <f t="shared" ref="G42" si="81">IFERROR(D42/D41,"")</f>
        <v/>
      </c>
      <c r="H42" s="12" t="str">
        <f t="shared" si="76"/>
        <v>ja</v>
      </c>
      <c r="I42" s="14" t="str">
        <f t="shared" ref="I42" si="82">IF(D42=0,"",(IF(AND(F42=G42,H42="ja",D42&lt;$D$14),"ja","nein")))</f>
        <v/>
      </c>
    </row>
    <row r="43" spans="2:12">
      <c r="B43" s="2" t="str">
        <f>IF(B42="","",B42)</f>
        <v>Name Begünstigte Person 7</v>
      </c>
      <c r="C43" s="30" t="str">
        <f t="shared" ref="C43" si="83">IF(B43="","","Unic")</f>
        <v>Unic</v>
      </c>
      <c r="D43" s="17">
        <f t="shared" ref="D43" si="84">IF(D42="","",D42/10)</f>
        <v>0</v>
      </c>
      <c r="E43" s="34">
        <f t="shared" ref="E43" si="85">IF(D43="","",D43*$E$7)</f>
        <v>0</v>
      </c>
      <c r="F43" s="13">
        <v>10</v>
      </c>
      <c r="G43" s="13" t="str">
        <f t="shared" ref="G43" si="86">IFERROR(D42/D43,"")</f>
        <v/>
      </c>
      <c r="H43" s="12" t="str">
        <f t="shared" ref="H43" si="87">IF(D43="","",IF(MOD(D43,1)=0,"ja","nein"))</f>
        <v>ja</v>
      </c>
      <c r="I43" s="14" t="str">
        <f t="shared" ref="I43" si="88">IF(D43=0,"",(IF(AND(F43=G43,H43="ja",D43&lt;$D$15),"ja","nein")))</f>
        <v/>
      </c>
    </row>
    <row r="44" spans="2:12">
      <c r="B44" s="42" t="s">
        <v>26</v>
      </c>
      <c r="C44" s="30" t="str">
        <f t="shared" ref="C44" si="89">IF(B44="","","HH")</f>
        <v>HH</v>
      </c>
      <c r="D44" s="43">
        <v>0</v>
      </c>
      <c r="E44" s="34">
        <f t="shared" ref="E44" si="90">IF(D44="","",D44*$E$5)</f>
        <v>0</v>
      </c>
      <c r="F44" s="12" t="s">
        <v>22</v>
      </c>
      <c r="G44" s="12" t="str">
        <f>IF(D44=0,"","--")</f>
        <v/>
      </c>
      <c r="H44" s="12" t="str">
        <f t="shared" ref="H44:H45" si="91">IF(D44="","",IF(MOD(D44,10)=0,"ja","nein"))</f>
        <v>ja</v>
      </c>
      <c r="I44" s="14" t="str">
        <f t="shared" ref="I44" si="92">IF(D44=0,"",(IF(AND(F44=G44,H44="ja",D44&lt;$D$13),"ja","nein")))</f>
        <v/>
      </c>
    </row>
    <row r="45" spans="2:12">
      <c r="B45" s="2" t="str">
        <f>IF(B44="","",B44)</f>
        <v>Name Begünstigte Person 8</v>
      </c>
      <c r="C45" s="30" t="str">
        <f t="shared" ref="C45" si="93">IF(B45="","","EVG")</f>
        <v>EVG</v>
      </c>
      <c r="D45" s="17">
        <f t="shared" ref="D45" si="94">IF(D44="","",D44*4.5)</f>
        <v>0</v>
      </c>
      <c r="E45" s="34">
        <f t="shared" ref="E45" si="95">IF(D45="","",D45*$E$6)</f>
        <v>0</v>
      </c>
      <c r="F45" s="13">
        <v>4.5</v>
      </c>
      <c r="G45" s="13" t="str">
        <f t="shared" ref="G45" si="96">IFERROR(D45/D44,"")</f>
        <v/>
      </c>
      <c r="H45" s="12" t="str">
        <f t="shared" si="91"/>
        <v>ja</v>
      </c>
      <c r="I45" s="14" t="str">
        <f t="shared" ref="I45" si="97">IF(D45=0,"",(IF(AND(F45=G45,H45="ja",D45&lt;$D$14),"ja","nein")))</f>
        <v/>
      </c>
    </row>
    <row r="46" spans="2:12">
      <c r="B46" s="2" t="str">
        <f>IF(B45="","",B45)</f>
        <v>Name Begünstigte Person 8</v>
      </c>
      <c r="C46" s="30" t="str">
        <f t="shared" ref="C46" si="98">IF(B46="","","Unic")</f>
        <v>Unic</v>
      </c>
      <c r="D46" s="17">
        <f t="shared" ref="D46" si="99">IF(D45="","",D45/10)</f>
        <v>0</v>
      </c>
      <c r="E46" s="34">
        <f t="shared" ref="E46" si="100">IF(D46="","",D46*$E$7)</f>
        <v>0</v>
      </c>
      <c r="F46" s="13">
        <v>10</v>
      </c>
      <c r="G46" s="13" t="str">
        <f t="shared" ref="G46" si="101">IFERROR(D45/D46,"")</f>
        <v/>
      </c>
      <c r="H46" s="12" t="str">
        <f t="shared" ref="H46" si="102">IF(D46="","",IF(MOD(D46,1)=0,"ja","nein"))</f>
        <v>ja</v>
      </c>
      <c r="I46" s="14" t="str">
        <f t="shared" ref="I46" si="103">IF(D46=0,"",(IF(AND(F46=G46,H46="ja",D46&lt;$D$15),"ja","nein")))</f>
        <v/>
      </c>
    </row>
    <row r="47" spans="2:12">
      <c r="B47" s="42" t="s">
        <v>27</v>
      </c>
      <c r="C47" s="30" t="str">
        <f t="shared" ref="C47" si="104">IF(B47="","","HH")</f>
        <v>HH</v>
      </c>
      <c r="D47" s="43">
        <v>0</v>
      </c>
      <c r="E47" s="34">
        <f t="shared" ref="E47" si="105">IF(D47="","",D47*$E$5)</f>
        <v>0</v>
      </c>
      <c r="F47" s="12" t="s">
        <v>22</v>
      </c>
      <c r="G47" s="12" t="str">
        <f>IF(D47=0,"","--")</f>
        <v/>
      </c>
      <c r="H47" s="12" t="str">
        <f t="shared" ref="H47:H48" si="106">IF(D47="","",IF(MOD(D47,10)=0,"ja","nein"))</f>
        <v>ja</v>
      </c>
      <c r="I47" s="14" t="str">
        <f t="shared" ref="I47" si="107">IF(D47=0,"",(IF(AND(F47=G47,H47="ja",D47&lt;$D$13),"ja","nein")))</f>
        <v/>
      </c>
    </row>
    <row r="48" spans="2:12">
      <c r="B48" s="2" t="str">
        <f>IF(B47="","",B47)</f>
        <v>Name Begünstigte Person 9</v>
      </c>
      <c r="C48" s="30" t="str">
        <f t="shared" ref="C48" si="108">IF(B48="","","EVG")</f>
        <v>EVG</v>
      </c>
      <c r="D48" s="17">
        <f t="shared" ref="D48" si="109">IF(D47="","",D47*4.5)</f>
        <v>0</v>
      </c>
      <c r="E48" s="34">
        <f t="shared" ref="E48" si="110">IF(D48="","",D48*$E$6)</f>
        <v>0</v>
      </c>
      <c r="F48" s="13">
        <v>4.5</v>
      </c>
      <c r="G48" s="13" t="str">
        <f t="shared" ref="G48" si="111">IFERROR(D48/D47,"")</f>
        <v/>
      </c>
      <c r="H48" s="12" t="str">
        <f t="shared" si="106"/>
        <v>ja</v>
      </c>
      <c r="I48" s="14" t="str">
        <f t="shared" ref="I48" si="112">IF(D48=0,"",(IF(AND(F48=G48,H48="ja",D48&lt;$D$14),"ja","nein")))</f>
        <v/>
      </c>
    </row>
    <row r="49" spans="2:9">
      <c r="B49" s="2" t="str">
        <f>IF(B48="","",B48)</f>
        <v>Name Begünstigte Person 9</v>
      </c>
      <c r="C49" s="30" t="str">
        <f t="shared" ref="C49" si="113">IF(B49="","","Unic")</f>
        <v>Unic</v>
      </c>
      <c r="D49" s="17">
        <f t="shared" ref="D49" si="114">IF(D48="","",D48/10)</f>
        <v>0</v>
      </c>
      <c r="E49" s="34">
        <f t="shared" ref="E49" si="115">IF(D49="","",D49*$E$7)</f>
        <v>0</v>
      </c>
      <c r="F49" s="13">
        <v>10</v>
      </c>
      <c r="G49" s="13" t="str">
        <f t="shared" ref="G49" si="116">IFERROR(D48/D49,"")</f>
        <v/>
      </c>
      <c r="H49" s="12" t="str">
        <f t="shared" ref="H49" si="117">IF(D49="","",IF(MOD(D49,1)=0,"ja","nein"))</f>
        <v>ja</v>
      </c>
      <c r="I49" s="14" t="str">
        <f t="shared" ref="I49" si="118">IF(D49=0,"",(IF(AND(F49=G49,H49="ja",D49&lt;$D$15),"ja","nein")))</f>
        <v/>
      </c>
    </row>
    <row r="50" spans="2:9">
      <c r="B50" s="42" t="s">
        <v>28</v>
      </c>
      <c r="C50" s="30" t="str">
        <f t="shared" ref="C50" si="119">IF(B50="","","HH")</f>
        <v>HH</v>
      </c>
      <c r="D50" s="43">
        <v>0</v>
      </c>
      <c r="E50" s="34">
        <f t="shared" ref="E50" si="120">IF(D50="","",D50*$E$5)</f>
        <v>0</v>
      </c>
      <c r="F50" s="12" t="s">
        <v>22</v>
      </c>
      <c r="G50" s="12" t="str">
        <f>IF(D50=0,"","--")</f>
        <v/>
      </c>
      <c r="H50" s="12" t="str">
        <f t="shared" ref="H50:H51" si="121">IF(D50="","",IF(MOD(D50,10)=0,"ja","nein"))</f>
        <v>ja</v>
      </c>
      <c r="I50" s="14" t="str">
        <f t="shared" ref="I50" si="122">IF(D50=0,"",(IF(AND(F50=G50,H50="ja",D50&lt;$D$13),"ja","nein")))</f>
        <v/>
      </c>
    </row>
    <row r="51" spans="2:9">
      <c r="B51" s="2" t="str">
        <f>IF(B50="","",B50)</f>
        <v>Name Begünstigte Person 10</v>
      </c>
      <c r="C51" s="30" t="str">
        <f t="shared" ref="C51" si="123">IF(B51="","","EVG")</f>
        <v>EVG</v>
      </c>
      <c r="D51" s="17">
        <f t="shared" ref="D51" si="124">IF(D50="","",D50*4.5)</f>
        <v>0</v>
      </c>
      <c r="E51" s="34">
        <f t="shared" ref="E51" si="125">IF(D51="","",D51*$E$6)</f>
        <v>0</v>
      </c>
      <c r="F51" s="13">
        <v>4.5</v>
      </c>
      <c r="G51" s="13" t="str">
        <f t="shared" ref="G51" si="126">IFERROR(D51/D50,"")</f>
        <v/>
      </c>
      <c r="H51" s="12" t="str">
        <f t="shared" si="121"/>
        <v>ja</v>
      </c>
      <c r="I51" s="14" t="str">
        <f t="shared" ref="I51" si="127">IF(D51=0,"",(IF(AND(F51=G51,H51="ja",D51&lt;$D$14),"ja","nein")))</f>
        <v/>
      </c>
    </row>
    <row r="52" spans="2:9">
      <c r="B52" s="2" t="str">
        <f>IF(B51="","",B51)</f>
        <v>Name Begünstigte Person 10</v>
      </c>
      <c r="C52" s="30" t="str">
        <f t="shared" ref="C52" si="128">IF(B52="","","Unic")</f>
        <v>Unic</v>
      </c>
      <c r="D52" s="17">
        <f t="shared" ref="D52" si="129">IF(D51="","",D51/10)</f>
        <v>0</v>
      </c>
      <c r="E52" s="34">
        <f t="shared" ref="E52" si="130">IF(D52="","",D52*$E$7)</f>
        <v>0</v>
      </c>
      <c r="F52" s="13">
        <v>10</v>
      </c>
      <c r="G52" s="13" t="str">
        <f t="shared" ref="G52" si="131">IFERROR(D51/D52,"")</f>
        <v/>
      </c>
      <c r="H52" s="12" t="str">
        <f t="shared" ref="H52" si="132">IF(D52="","",IF(MOD(D52,1)=0,"ja","nein"))</f>
        <v>ja</v>
      </c>
      <c r="I52" s="14" t="str">
        <f t="shared" ref="I52" si="133">IF(D52=0,"",(IF(AND(F52=G52,H52="ja",D52&lt;$D$15),"ja","nein")))</f>
        <v/>
      </c>
    </row>
    <row r="53" spans="2:9">
      <c r="B53" s="2"/>
      <c r="C53" s="30"/>
      <c r="D53" s="17"/>
      <c r="E53" s="34"/>
      <c r="F53" s="13"/>
      <c r="G53" s="12" t="str">
        <f>IF(D53=0,"","--")</f>
        <v/>
      </c>
      <c r="H53" s="12"/>
      <c r="I53" s="14" t="str">
        <f t="shared" ref="I53:I56" si="134">IF(D53=0,"",(IF(AND(F53=G53,H53="ja",D53&lt;$D$13),"ja","nein")))</f>
        <v/>
      </c>
    </row>
    <row r="54" spans="2:9">
      <c r="B54" s="2"/>
      <c r="C54" s="30"/>
      <c r="D54" s="17"/>
      <c r="E54" s="34"/>
      <c r="F54" s="13"/>
      <c r="G54" s="13" t="str">
        <f t="shared" ref="G54:G57" si="135">IFERROR(D54/D53,"")</f>
        <v/>
      </c>
      <c r="H54" s="12"/>
      <c r="I54" s="14" t="str">
        <f t="shared" ref="I54:I57" si="136">IF(D54=0,"",(IF(AND(F54=G54,H54="ja",D54&lt;$D$14),"ja","nein")))</f>
        <v/>
      </c>
    </row>
    <row r="55" spans="2:9">
      <c r="B55" s="35"/>
      <c r="C55" s="36"/>
      <c r="D55" s="37"/>
      <c r="E55" s="38"/>
      <c r="F55" s="39"/>
      <c r="G55" s="39" t="str">
        <f t="shared" ref="G55:G58" si="137">IFERROR(D54/D55,"")</f>
        <v/>
      </c>
      <c r="H55" s="40"/>
      <c r="I55" s="41" t="str">
        <f t="shared" ref="I55:I58" si="138">IF(D55=0,"",(IF(AND(F55=G55,H55="ja",D55&lt;$D$15),"ja","nein")))</f>
        <v/>
      </c>
    </row>
    <row r="56" spans="2:9">
      <c r="B56" s="31" t="s">
        <v>5</v>
      </c>
      <c r="C56" s="31" t="s">
        <v>9</v>
      </c>
      <c r="D56" s="32">
        <f>D23+D26+D29+D32+D35</f>
        <v>0</v>
      </c>
      <c r="E56" s="33">
        <f>Berechnung!D56*Berechnung!E5</f>
        <v>0</v>
      </c>
      <c r="F56" s="12" t="s">
        <v>22</v>
      </c>
      <c r="G56" s="12" t="str">
        <f>IF(D56=0,"","--")</f>
        <v/>
      </c>
      <c r="H56" s="12" t="str">
        <f>IF(D56="","",IF(MOD(D56,10)=0,"ja","nein"))</f>
        <v>ja</v>
      </c>
      <c r="I56" s="14" t="str">
        <f t="shared" si="134"/>
        <v/>
      </c>
    </row>
    <row r="57" spans="2:9">
      <c r="B57" s="31" t="s">
        <v>5</v>
      </c>
      <c r="C57" s="31" t="s">
        <v>10</v>
      </c>
      <c r="D57" s="32">
        <f>D24+D27+D30+D33+D36</f>
        <v>0</v>
      </c>
      <c r="E57" s="33">
        <f>Berechnung!D57*Berechnung!E6</f>
        <v>0</v>
      </c>
      <c r="F57" s="16">
        <v>4.5</v>
      </c>
      <c r="G57" s="13" t="str">
        <f t="shared" si="135"/>
        <v/>
      </c>
      <c r="H57" s="12" t="str">
        <f>IF(D57="","",IF(MOD(D57,10)=0,"ja","nein"))</f>
        <v>ja</v>
      </c>
      <c r="I57" s="14" t="str">
        <f t="shared" si="136"/>
        <v/>
      </c>
    </row>
    <row r="58" spans="2:9">
      <c r="B58" s="31" t="s">
        <v>5</v>
      </c>
      <c r="C58" s="31" t="s">
        <v>11</v>
      </c>
      <c r="D58" s="32">
        <f>D25+D28+D31+D34+D37</f>
        <v>0</v>
      </c>
      <c r="E58" s="33">
        <f>Berechnung!D58*Berechnung!E7</f>
        <v>0</v>
      </c>
      <c r="F58" s="16">
        <v>10</v>
      </c>
      <c r="G58" s="13" t="str">
        <f t="shared" si="137"/>
        <v/>
      </c>
      <c r="H58" s="12" t="str">
        <f>IF(D58="","",IF(MOD(D58,1)=0,"ja","nein"))</f>
        <v>ja</v>
      </c>
      <c r="I58" s="14" t="str">
        <f t="shared" si="138"/>
        <v/>
      </c>
    </row>
  </sheetData>
  <sheetProtection algorithmName="SHA-512" hashValue="VYayGwoQ39TVCpsE/HNs0gB4yKGxnhgiBniIC+z/ibw1flmqMucp1S4NlS/2v8wv+utPtuP2Dt5GwEMhc9v9OQ==" saltValue="YYNbLgmqIM6IMPjAsaV+yw==" spinCount="100000" sheet="1" objects="1" scenarios="1"/>
  <mergeCells count="7">
    <mergeCell ref="F21:I21"/>
    <mergeCell ref="B7:C7"/>
    <mergeCell ref="B1:F1"/>
    <mergeCell ref="E4:F4"/>
    <mergeCell ref="B6:C6"/>
    <mergeCell ref="B5:C5"/>
    <mergeCell ref="B19:I19"/>
  </mergeCells>
  <phoneticPr fontId="5" type="noConversion"/>
  <conditionalFormatting sqref="I23:I58">
    <cfRule type="containsText" dxfId="2" priority="2" operator="containsText" text="ja">
      <formula>NOT(ISERROR(SEARCH("ja",I23)))</formula>
    </cfRule>
    <cfRule type="cellIs" dxfId="1" priority="3" operator="equal">
      <formula>"""ja"""</formula>
    </cfRule>
    <cfRule type="containsText" dxfId="0" priority="1" operator="containsText" text="nein">
      <formula>NOT(ISERROR(SEARCH("nein",I23)))</formula>
    </cfRule>
  </conditionalFormatting>
  <pageMargins left="0.7" right="0.7" top="0.75" bottom="0.75" header="0.3" footer="0.3"/>
  <pageSetup paperSize="9" orientation="portrait" horizontalDpi="300" verticalDpi="0" r:id="rId1"/>
  <headerFooter alignWithMargins="0"/>
  <ignoredErrors>
    <ignoredError sqref="H4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3956bf-5020-427c-ab51-df02ae0db8c5">
      <Terms xmlns="http://schemas.microsoft.com/office/infopath/2007/PartnerControls"/>
    </lcf76f155ced4ddcb4097134ff3c332f>
    <TaxCatchAll xmlns="eaa0464a-0615-4cfa-876a-e02f343a17be" xsi:nil="true"/>
    <SharedWithUsers xmlns="eaa0464a-0615-4cfa-876a-e02f343a17be">
      <UserInfo>
        <DisplayName>Fleischhauer, Kathrin</DisplayName>
        <AccountId>14</AccountId>
        <AccountType/>
      </UserInfo>
      <UserInfo>
        <DisplayName>Frey, Christina</DisplayName>
        <AccountId>98</AccountId>
        <AccountType/>
      </UserInfo>
      <UserInfo>
        <DisplayName>Laqua, Sunny Michelle</DisplayName>
        <AccountId>16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45B223F558E44EA9681856BE880323" ma:contentTypeVersion="13" ma:contentTypeDescription="Create a new document." ma:contentTypeScope="" ma:versionID="f5ae2b7dae11aaa81c109d30fb668aaf">
  <xsd:schema xmlns:xsd="http://www.w3.org/2001/XMLSchema" xmlns:xs="http://www.w3.org/2001/XMLSchema" xmlns:p="http://schemas.microsoft.com/office/2006/metadata/properties" xmlns:ns2="ea3956bf-5020-427c-ab51-df02ae0db8c5" xmlns:ns3="eaa0464a-0615-4cfa-876a-e02f343a17be" targetNamespace="http://schemas.microsoft.com/office/2006/metadata/properties" ma:root="true" ma:fieldsID="2e91e85a57e83870d3fb199981cb173a" ns2:_="" ns3:_="">
    <xsd:import namespace="ea3956bf-5020-427c-ab51-df02ae0db8c5"/>
    <xsd:import namespace="eaa0464a-0615-4cfa-876a-e02f343a17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956bf-5020-427c-ab51-df02ae0db8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af2d052-9ea5-4c22-af81-1e7938c3ccf4"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a0464a-0615-4cfa-876a-e02f343a17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dece930-4c79-493a-820e-da0c219459c1}" ma:internalName="TaxCatchAll" ma:showField="CatchAllData" ma:web="eaa0464a-0615-4cfa-876a-e02f343a17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5FF360-05F0-41F0-8457-83AF6C686CA3}">
  <ds:schemaRefs>
    <ds:schemaRef ds:uri="http://purl.org/dc/dcmitype/"/>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eaa0464a-0615-4cfa-876a-e02f343a17be"/>
    <ds:schemaRef ds:uri="ea3956bf-5020-427c-ab51-df02ae0db8c5"/>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1ACEB67-1EE7-46DD-BE01-7E06664AE476}">
  <ds:schemaRefs>
    <ds:schemaRef ds:uri="http://schemas.microsoft.com/sharepoint/v3/contenttype/forms"/>
  </ds:schemaRefs>
</ds:datastoreItem>
</file>

<file path=customXml/itemProps3.xml><?xml version="1.0" encoding="utf-8"?>
<ds:datastoreItem xmlns:ds="http://schemas.openxmlformats.org/officeDocument/2006/customXml" ds:itemID="{F67D3E83-D1BF-4CCF-9DD8-5095DF8A45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956bf-5020-427c-ab51-df02ae0db8c5"/>
    <ds:schemaRef ds:uri="eaa0464a-0615-4cfa-876a-e02f343a17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Berechnung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Fleischhauer, Kathrin</cp:lastModifiedBy>
  <dcterms:created xsi:type="dcterms:W3CDTF">2023-08-09T06:17:06Z</dcterms:created>
  <dcterms:modified xsi:type="dcterms:W3CDTF">2023-08-09T12:10:42Z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0x0101000B45B223F558E44EA9681856BE880323</vt:lpwstr>
  </property>
  <property fmtid="{D5CDD505-2E9C-101B-9397-08002B2CF9AE}" pid="3" name="MediaServiceImageTags">
    <vt:lpwstr/>
  </property>
</Properties>
</file>